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pwi\Desktop\Kakandeh\Financiën\"/>
    </mc:Choice>
  </mc:AlternateContent>
  <xr:revisionPtr revIDLastSave="0" documentId="13_ncr:1_{46170943-1223-40D9-BF1D-A9F138BE685E}" xr6:coauthVersionLast="46" xr6:coauthVersionMax="47" xr10:uidLastSave="{00000000-0000-0000-0000-000000000000}"/>
  <bookViews>
    <workbookView xWindow="-120" yWindow="-120" windowWidth="20730" windowHeight="11160" activeTab="4" xr2:uid="{06AC64BF-4E71-429E-9EAD-42010FA84005}"/>
  </bookViews>
  <sheets>
    <sheet name="Q1" sheetId="4" r:id="rId1"/>
    <sheet name="Q2 " sheetId="5" r:id="rId2"/>
    <sheet name="Q3" sheetId="6" r:id="rId3"/>
    <sheet name="Q4" sheetId="2" r:id="rId4"/>
    <sheet name="2020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7" l="1"/>
  <c r="B13" i="7"/>
  <c r="B9" i="7"/>
  <c r="B12" i="7"/>
  <c r="B11" i="7"/>
  <c r="B10" i="7"/>
  <c r="B7" i="7"/>
  <c r="B6" i="7"/>
  <c r="B5" i="7"/>
  <c r="B4" i="7"/>
  <c r="B3" i="7"/>
  <c r="F16" i="2"/>
  <c r="F15" i="6"/>
  <c r="F14" i="6"/>
  <c r="F12" i="6"/>
  <c r="F11" i="6"/>
  <c r="F13" i="5"/>
  <c r="F13" i="6"/>
  <c r="F12" i="5"/>
  <c r="F11" i="5"/>
  <c r="F15" i="5"/>
  <c r="F14" i="4"/>
  <c r="F13" i="4"/>
  <c r="F12" i="4"/>
  <c r="F16" i="4"/>
  <c r="F16" i="6" l="1"/>
  <c r="F14" i="5"/>
  <c r="F16" i="5" s="1"/>
  <c r="F15" i="4"/>
  <c r="F17" i="4" s="1"/>
</calcChain>
</file>

<file path=xl/sharedStrings.xml><?xml version="1.0" encoding="utf-8"?>
<sst xmlns="http://schemas.openxmlformats.org/spreadsheetml/2006/main" count="165" uniqueCount="112">
  <si>
    <t xml:space="preserve">Naam </t>
  </si>
  <si>
    <t>Bedrag</t>
  </si>
  <si>
    <t>R. Westerkamp</t>
  </si>
  <si>
    <t>Soort</t>
  </si>
  <si>
    <t>Bank kosten</t>
  </si>
  <si>
    <t>A. Tiggelen</t>
  </si>
  <si>
    <t>Tr de Waard</t>
  </si>
  <si>
    <t>A. Kleinjan</t>
  </si>
  <si>
    <t>W.R.P Kievits</t>
  </si>
  <si>
    <t>K. Swanborn</t>
  </si>
  <si>
    <t>Maandelijks</t>
  </si>
  <si>
    <t xml:space="preserve">tbv fundament weeshuis plus 'christmas diner Kakandeh people' </t>
  </si>
  <si>
    <t>Inkomsten oktober 2020</t>
  </si>
  <si>
    <t>Inkomsten november 2020</t>
  </si>
  <si>
    <t>Inkomsten december 2020</t>
  </si>
  <si>
    <t xml:space="preserve">Uitgaven okt tm dec 2020 </t>
  </si>
  <si>
    <t>Totaal oktober</t>
  </si>
  <si>
    <t>Totaal november</t>
  </si>
  <si>
    <t>Totaal december</t>
  </si>
  <si>
    <t>Totaal 4e kwartaal 2020</t>
  </si>
  <si>
    <t>Totaal kosten 4e kwartaal</t>
  </si>
  <si>
    <t>Totaal verschil</t>
  </si>
  <si>
    <t xml:space="preserve">Uitgaven 2020 </t>
  </si>
  <si>
    <t>Inkomsten Januari 2020</t>
  </si>
  <si>
    <t>Totaal Januari</t>
  </si>
  <si>
    <t>Totaal Februari</t>
  </si>
  <si>
    <t>Totaal Maart</t>
  </si>
  <si>
    <t>Totaal 1e kwartaal 2020</t>
  </si>
  <si>
    <t>Totaal kosten 1e kwartaal</t>
  </si>
  <si>
    <t>A. Kutlu</t>
  </si>
  <si>
    <t>J. Kreft</t>
  </si>
  <si>
    <t>Februari</t>
  </si>
  <si>
    <t>Maart</t>
  </si>
  <si>
    <t>Inkomsten april 2020</t>
  </si>
  <si>
    <t>T.R de Waard</t>
  </si>
  <si>
    <t>Mei</t>
  </si>
  <si>
    <t>Juni</t>
  </si>
  <si>
    <t>Totaal april</t>
  </si>
  <si>
    <t>Totaal mei</t>
  </si>
  <si>
    <t>Totaal juni</t>
  </si>
  <si>
    <t>Totaal 2e kwartaal 2020</t>
  </si>
  <si>
    <t>Totaal kosten 2e kwartaal</t>
  </si>
  <si>
    <t>Inkomsten juli 2020</t>
  </si>
  <si>
    <t>Augustus</t>
  </si>
  <si>
    <t>September</t>
  </si>
  <si>
    <t>Totaal juli</t>
  </si>
  <si>
    <t>Totaal augustus</t>
  </si>
  <si>
    <t>Totaal september</t>
  </si>
  <si>
    <t>Totaal 3e kwartaal 2020</t>
  </si>
  <si>
    <t xml:space="preserve">Uitgaven juli tm sep 2020 </t>
  </si>
  <si>
    <t xml:space="preserve">Uitgaven april tm juni 2020 </t>
  </si>
  <si>
    <t>WESTYERN-UNION</t>
  </si>
  <si>
    <t xml:space="preserve">4 paar schoenen </t>
  </si>
  <si>
    <t>5 tonnen met hulpgoederen (incl. vervoer en distributie)</t>
  </si>
  <si>
    <t>Sponsorloop XG klas 1</t>
  </si>
  <si>
    <t>Totaal saldo per 31-12-2020</t>
  </si>
  <si>
    <t>Totale inkomsten en uitgaven 2020</t>
  </si>
  <si>
    <t>Inkomsten Q1</t>
  </si>
  <si>
    <t>Inkomsten Q2</t>
  </si>
  <si>
    <t>Inkomsten Q3</t>
  </si>
  <si>
    <t>Inkomsten Q4</t>
  </si>
  <si>
    <t>Totaal inkomsten 2020</t>
  </si>
  <si>
    <t>Kosten Q1</t>
  </si>
  <si>
    <t>Kosten Q2</t>
  </si>
  <si>
    <t>Kosten Q3</t>
  </si>
  <si>
    <t>Kosten Q4</t>
  </si>
  <si>
    <t>Totaal kosten 2020</t>
  </si>
  <si>
    <t>Netto resultaat 2020</t>
  </si>
  <si>
    <t>J.Kl</t>
  </si>
  <si>
    <t>J. Kt</t>
  </si>
  <si>
    <t>J. Kl</t>
  </si>
  <si>
    <t>Tn</t>
  </si>
  <si>
    <t>T de Wd</t>
  </si>
  <si>
    <t>K. Sn</t>
  </si>
  <si>
    <t>B. Ps</t>
  </si>
  <si>
    <t>C. Be</t>
  </si>
  <si>
    <t xml:space="preserve">E He </t>
  </si>
  <si>
    <t>A. Et</t>
  </si>
  <si>
    <t>Cr</t>
  </si>
  <si>
    <t>R. Wp</t>
  </si>
  <si>
    <t xml:space="preserve">W. Fh </t>
  </si>
  <si>
    <t>I Wp</t>
  </si>
  <si>
    <t>Kd OK</t>
  </si>
  <si>
    <t>C. van den Hn</t>
  </si>
  <si>
    <t>I. Wp</t>
  </si>
  <si>
    <t>J Kl</t>
  </si>
  <si>
    <t>Kl</t>
  </si>
  <si>
    <t>J Kt</t>
  </si>
  <si>
    <t>Y. Kg</t>
  </si>
  <si>
    <t>R V</t>
  </si>
  <si>
    <t>Hn G</t>
  </si>
  <si>
    <t xml:space="preserve">J. Ml </t>
  </si>
  <si>
    <t>A. Ps-Bn</t>
  </si>
  <si>
    <t>H. Rd</t>
  </si>
  <si>
    <t>Ss Dn</t>
  </si>
  <si>
    <t>A Is</t>
  </si>
  <si>
    <t>W. Ks</t>
  </si>
  <si>
    <t>A.Te</t>
  </si>
  <si>
    <t>J. Dk</t>
  </si>
  <si>
    <t>L de Gr</t>
  </si>
  <si>
    <t>Si B</t>
  </si>
  <si>
    <t>F. Hl</t>
  </si>
  <si>
    <t>A. Gb</t>
  </si>
  <si>
    <t>Dc Sn</t>
  </si>
  <si>
    <t>A Te</t>
  </si>
  <si>
    <t>R Wp</t>
  </si>
  <si>
    <t xml:space="preserve">S. Mi </t>
  </si>
  <si>
    <t>I. Co</t>
  </si>
  <si>
    <t>J. van Vt</t>
  </si>
  <si>
    <t>W . Ah</t>
  </si>
  <si>
    <t>J. Dm</t>
  </si>
  <si>
    <t>Donatie klas ZG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</si>
</sst>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&quot;€&quot;\ \-#,##0.00"/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/>
    <xf numFmtId="44" fontId="2" fillId="2" borderId="0" xfId="1" applyFont="1" applyFill="1"/>
    <xf numFmtId="44" fontId="0" fillId="0" borderId="0" xfId="1" applyFont="1"/>
    <xf numFmtId="0" fontId="2" fillId="3" borderId="0" xfId="0" applyFont="1" applyFill="1"/>
    <xf numFmtId="44" fontId="2" fillId="3" borderId="0" xfId="1" applyFont="1" applyFill="1"/>
    <xf numFmtId="0" fontId="2" fillId="4" borderId="0" xfId="0" applyFont="1" applyFill="1"/>
    <xf numFmtId="44" fontId="2" fillId="4" borderId="0" xfId="1" applyFont="1" applyFill="1"/>
    <xf numFmtId="44" fontId="2" fillId="4" borderId="0" xfId="0" applyNumberFormat="1" applyFont="1" applyFill="1"/>
    <xf numFmtId="8" fontId="2" fillId="4" borderId="0" xfId="0" applyNumberFormat="1" applyFont="1" applyFill="1"/>
    <xf numFmtId="8" fontId="2" fillId="2" borderId="0" xfId="0" applyNumberFormat="1" applyFont="1" applyFill="1"/>
    <xf numFmtId="0" fontId="2" fillId="5" borderId="0" xfId="0" applyFont="1" applyFill="1"/>
    <xf numFmtId="0" fontId="2" fillId="6" borderId="0" xfId="0" applyFont="1" applyFill="1"/>
    <xf numFmtId="44" fontId="2" fillId="6" borderId="0" xfId="0" applyNumberFormat="1" applyFont="1" applyFill="1"/>
    <xf numFmtId="44" fontId="2" fillId="3" borderId="0" xfId="0" applyNumberFormat="1" applyFont="1" applyFill="1"/>
    <xf numFmtId="44" fontId="2" fillId="0" borderId="0" xfId="0" applyNumberFormat="1" applyFont="1" applyFill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69ADB-1355-45F4-B78D-AF1C9C926F03}">
  <dimension ref="A1:G43"/>
  <sheetViews>
    <sheetView workbookViewId="0">
      <selection activeCell="B5" sqref="B5"/>
    </sheetView>
  </sheetViews>
  <sheetFormatPr defaultColWidth="19.85546875" defaultRowHeight="15" x14ac:dyDescent="0.25"/>
  <cols>
    <col min="1" max="1" width="23.5703125" bestFit="1" customWidth="1"/>
    <col min="2" max="2" width="31.5703125" customWidth="1"/>
    <col min="3" max="3" width="19.85546875" style="3"/>
    <col min="5" max="5" width="22.85546875" bestFit="1" customWidth="1"/>
    <col min="7" max="7" width="19.85546875" style="3"/>
  </cols>
  <sheetData>
    <row r="1" spans="1:7" x14ac:dyDescent="0.25">
      <c r="A1" s="1" t="s">
        <v>23</v>
      </c>
      <c r="B1" s="1" t="s">
        <v>0</v>
      </c>
      <c r="C1" s="2" t="s">
        <v>1</v>
      </c>
      <c r="E1" s="4" t="s">
        <v>22</v>
      </c>
      <c r="F1" s="4" t="s">
        <v>3</v>
      </c>
      <c r="G1" s="5" t="s">
        <v>1</v>
      </c>
    </row>
    <row r="2" spans="1:7" x14ac:dyDescent="0.25">
      <c r="A2" s="6"/>
      <c r="B2" s="6" t="s">
        <v>2</v>
      </c>
      <c r="C2" s="7">
        <v>50</v>
      </c>
      <c r="E2" s="6"/>
      <c r="F2" s="6" t="s">
        <v>51</v>
      </c>
      <c r="G2" s="7">
        <v>250</v>
      </c>
    </row>
    <row r="3" spans="1:7" x14ac:dyDescent="0.25">
      <c r="A3" s="6"/>
      <c r="B3" s="6" t="s">
        <v>29</v>
      </c>
      <c r="C3" s="7">
        <v>75</v>
      </c>
      <c r="E3" s="6"/>
      <c r="F3" s="6" t="s">
        <v>52</v>
      </c>
      <c r="G3" s="7">
        <v>120</v>
      </c>
    </row>
    <row r="4" spans="1:7" x14ac:dyDescent="0.25">
      <c r="A4" s="6" t="s">
        <v>31</v>
      </c>
      <c r="B4" s="6" t="s">
        <v>68</v>
      </c>
      <c r="C4" s="7">
        <v>100</v>
      </c>
      <c r="E4" s="6"/>
      <c r="F4" s="6"/>
      <c r="G4" s="7"/>
    </row>
    <row r="5" spans="1:7" x14ac:dyDescent="0.25">
      <c r="A5" s="6"/>
      <c r="B5" s="6" t="s">
        <v>111</v>
      </c>
      <c r="C5" s="7">
        <v>230</v>
      </c>
      <c r="E5" s="6"/>
      <c r="F5" s="6"/>
      <c r="G5" s="7"/>
    </row>
    <row r="6" spans="1:7" x14ac:dyDescent="0.25">
      <c r="A6" s="6" t="s">
        <v>32</v>
      </c>
      <c r="B6" s="6" t="s">
        <v>69</v>
      </c>
      <c r="C6" s="7">
        <v>10</v>
      </c>
      <c r="E6" s="6"/>
      <c r="F6" s="6"/>
      <c r="G6" s="7"/>
    </row>
    <row r="7" spans="1:7" x14ac:dyDescent="0.25">
      <c r="A7" s="6"/>
      <c r="B7" s="6"/>
      <c r="C7" s="7"/>
    </row>
    <row r="8" spans="1:7" x14ac:dyDescent="0.25">
      <c r="A8" s="6"/>
      <c r="B8" s="6"/>
      <c r="C8" s="7"/>
    </row>
    <row r="9" spans="1:7" x14ac:dyDescent="0.25">
      <c r="A9" s="6"/>
      <c r="B9" s="6"/>
      <c r="C9" s="7"/>
    </row>
    <row r="10" spans="1:7" x14ac:dyDescent="0.25">
      <c r="A10" s="6"/>
      <c r="B10" s="6"/>
      <c r="C10" s="7"/>
    </row>
    <row r="11" spans="1:7" x14ac:dyDescent="0.25">
      <c r="A11" s="6"/>
      <c r="B11" s="6"/>
      <c r="C11" s="7"/>
    </row>
    <row r="12" spans="1:7" x14ac:dyDescent="0.25">
      <c r="A12" s="6"/>
      <c r="B12" s="6"/>
      <c r="C12" s="7"/>
      <c r="E12" s="6" t="s">
        <v>24</v>
      </c>
      <c r="F12" s="8">
        <f>C2+C3</f>
        <v>125</v>
      </c>
    </row>
    <row r="13" spans="1:7" x14ac:dyDescent="0.25">
      <c r="A13" s="6"/>
      <c r="B13" s="6"/>
      <c r="C13" s="7"/>
      <c r="E13" s="6" t="s">
        <v>25</v>
      </c>
      <c r="F13" s="8">
        <f>C4</f>
        <v>100</v>
      </c>
    </row>
    <row r="14" spans="1:7" x14ac:dyDescent="0.25">
      <c r="A14" s="6"/>
      <c r="B14" s="6"/>
      <c r="C14" s="7"/>
      <c r="E14" s="6" t="s">
        <v>26</v>
      </c>
      <c r="F14" s="8">
        <f>C6</f>
        <v>10</v>
      </c>
    </row>
    <row r="15" spans="1:7" x14ac:dyDescent="0.25">
      <c r="A15" s="6"/>
      <c r="B15" s="6"/>
      <c r="C15" s="7"/>
      <c r="E15" s="6" t="s">
        <v>27</v>
      </c>
      <c r="F15" s="8">
        <f>F12+F13+F14</f>
        <v>235</v>
      </c>
    </row>
    <row r="16" spans="1:7" x14ac:dyDescent="0.25">
      <c r="A16" s="6"/>
      <c r="B16" s="6"/>
      <c r="C16" s="7"/>
      <c r="E16" s="6" t="s">
        <v>28</v>
      </c>
      <c r="F16" s="8">
        <f>G2+G3+G4+G6</f>
        <v>370</v>
      </c>
    </row>
    <row r="17" spans="1:6" x14ac:dyDescent="0.25">
      <c r="A17" s="6"/>
      <c r="B17" s="6"/>
      <c r="C17" s="7"/>
      <c r="E17" s="6" t="s">
        <v>21</v>
      </c>
      <c r="F17" s="8">
        <f>F15-F16</f>
        <v>-135</v>
      </c>
    </row>
    <row r="18" spans="1:6" x14ac:dyDescent="0.25">
      <c r="A18" s="6"/>
      <c r="B18" s="6"/>
      <c r="C18" s="7"/>
    </row>
    <row r="19" spans="1:6" x14ac:dyDescent="0.25">
      <c r="A19" s="6"/>
      <c r="B19" s="6"/>
      <c r="C19" s="7"/>
    </row>
    <row r="20" spans="1:6" x14ac:dyDescent="0.25">
      <c r="A20" s="6"/>
      <c r="B20" s="6"/>
      <c r="C20" s="7"/>
    </row>
    <row r="21" spans="1:6" x14ac:dyDescent="0.25">
      <c r="A21" s="6"/>
      <c r="B21" s="6"/>
      <c r="C21" s="7"/>
    </row>
    <row r="22" spans="1:6" x14ac:dyDescent="0.25">
      <c r="A22" s="6"/>
      <c r="B22" s="6"/>
      <c r="C22" s="7"/>
    </row>
    <row r="23" spans="1:6" x14ac:dyDescent="0.25">
      <c r="A23" s="6"/>
      <c r="B23" s="6"/>
      <c r="C23" s="7"/>
    </row>
    <row r="24" spans="1:6" x14ac:dyDescent="0.25">
      <c r="A24" s="6"/>
      <c r="B24" s="6"/>
      <c r="C24" s="7"/>
    </row>
    <row r="25" spans="1:6" x14ac:dyDescent="0.25">
      <c r="A25" s="6"/>
      <c r="B25" s="6"/>
      <c r="C25" s="7"/>
    </row>
    <row r="26" spans="1:6" x14ac:dyDescent="0.25">
      <c r="A26" s="6"/>
      <c r="B26" s="6"/>
      <c r="C26" s="7"/>
    </row>
    <row r="27" spans="1:6" x14ac:dyDescent="0.25">
      <c r="A27" s="6"/>
      <c r="B27" s="6"/>
      <c r="C27" s="7"/>
    </row>
    <row r="28" spans="1:6" x14ac:dyDescent="0.25">
      <c r="A28" s="6"/>
      <c r="B28" s="6"/>
      <c r="C28" s="7"/>
    </row>
    <row r="29" spans="1:6" x14ac:dyDescent="0.25">
      <c r="A29" s="6"/>
      <c r="B29" s="6"/>
      <c r="C29" s="7"/>
    </row>
    <row r="30" spans="1:6" x14ac:dyDescent="0.25">
      <c r="A30" s="6"/>
      <c r="B30" s="6"/>
      <c r="C30" s="7"/>
    </row>
    <row r="31" spans="1:6" x14ac:dyDescent="0.25">
      <c r="A31" s="6"/>
      <c r="B31" s="6"/>
      <c r="C31" s="7"/>
    </row>
    <row r="32" spans="1:6" x14ac:dyDescent="0.25">
      <c r="A32" s="6"/>
      <c r="B32" s="6"/>
      <c r="C32" s="7"/>
    </row>
    <row r="33" spans="1:3" x14ac:dyDescent="0.25">
      <c r="A33" s="6"/>
      <c r="B33" s="6"/>
      <c r="C33" s="7"/>
    </row>
    <row r="34" spans="1:3" x14ac:dyDescent="0.25">
      <c r="A34" s="6"/>
      <c r="B34" s="6"/>
      <c r="C34" s="7"/>
    </row>
    <row r="35" spans="1:3" x14ac:dyDescent="0.25">
      <c r="A35" s="6"/>
      <c r="B35" s="6"/>
      <c r="C35" s="7"/>
    </row>
    <row r="36" spans="1:3" x14ac:dyDescent="0.25">
      <c r="A36" s="6"/>
      <c r="B36" s="6"/>
      <c r="C36" s="7"/>
    </row>
    <row r="37" spans="1:3" x14ac:dyDescent="0.25">
      <c r="A37" s="6"/>
      <c r="B37" s="6"/>
      <c r="C37" s="7"/>
    </row>
    <row r="38" spans="1:3" x14ac:dyDescent="0.25">
      <c r="A38" s="6"/>
      <c r="B38" s="6"/>
      <c r="C38" s="7"/>
    </row>
    <row r="39" spans="1:3" x14ac:dyDescent="0.25">
      <c r="A39" s="6"/>
      <c r="B39" s="6"/>
      <c r="C39" s="7"/>
    </row>
    <row r="40" spans="1:3" x14ac:dyDescent="0.25">
      <c r="A40" s="6"/>
      <c r="B40" s="6"/>
      <c r="C40" s="7"/>
    </row>
    <row r="41" spans="1:3" x14ac:dyDescent="0.25">
      <c r="A41" s="6"/>
      <c r="B41" s="6"/>
      <c r="C41" s="7"/>
    </row>
    <row r="42" spans="1:3" x14ac:dyDescent="0.25">
      <c r="A42" s="6"/>
      <c r="B42" s="6"/>
      <c r="C42" s="7"/>
    </row>
    <row r="43" spans="1:3" x14ac:dyDescent="0.25">
      <c r="A43" s="6"/>
      <c r="B43" s="6"/>
      <c r="C43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267B4-7102-4DBB-90F3-86C51AAC22E1}">
  <dimension ref="A1:G42"/>
  <sheetViews>
    <sheetView workbookViewId="0">
      <selection activeCell="B19" sqref="B19"/>
    </sheetView>
  </sheetViews>
  <sheetFormatPr defaultColWidth="19.85546875" defaultRowHeight="15" x14ac:dyDescent="0.25"/>
  <cols>
    <col min="1" max="1" width="23.5703125" bestFit="1" customWidth="1"/>
    <col min="2" max="2" width="31.5703125" customWidth="1"/>
    <col min="3" max="3" width="19.85546875" style="3"/>
    <col min="5" max="5" width="22.85546875" bestFit="1" customWidth="1"/>
    <col min="7" max="7" width="19.85546875" style="3"/>
  </cols>
  <sheetData>
    <row r="1" spans="1:7" x14ac:dyDescent="0.25">
      <c r="A1" s="1" t="s">
        <v>33</v>
      </c>
      <c r="B1" s="1" t="s">
        <v>0</v>
      </c>
      <c r="C1" s="2" t="s">
        <v>1</v>
      </c>
      <c r="E1" s="4" t="s">
        <v>50</v>
      </c>
      <c r="F1" s="4" t="s">
        <v>3</v>
      </c>
      <c r="G1" s="5" t="s">
        <v>1</v>
      </c>
    </row>
    <row r="2" spans="1:7" x14ac:dyDescent="0.25">
      <c r="A2" s="6" t="s">
        <v>10</v>
      </c>
      <c r="B2" s="6" t="s">
        <v>34</v>
      </c>
      <c r="C2" s="7">
        <v>10</v>
      </c>
      <c r="E2" s="6"/>
      <c r="F2" s="6"/>
      <c r="G2" s="7"/>
    </row>
    <row r="3" spans="1:7" x14ac:dyDescent="0.25">
      <c r="A3" s="6" t="s">
        <v>10</v>
      </c>
      <c r="B3" s="6" t="s">
        <v>30</v>
      </c>
      <c r="C3" s="7">
        <v>10</v>
      </c>
      <c r="E3" s="6"/>
      <c r="F3" s="6"/>
      <c r="G3" s="7"/>
    </row>
    <row r="4" spans="1:7" x14ac:dyDescent="0.25">
      <c r="A4" s="6"/>
      <c r="B4" s="6" t="s">
        <v>70</v>
      </c>
      <c r="C4" s="7">
        <v>100</v>
      </c>
      <c r="E4" s="6"/>
      <c r="F4" s="6"/>
      <c r="G4" s="7"/>
    </row>
    <row r="5" spans="1:7" x14ac:dyDescent="0.25">
      <c r="A5" s="6" t="s">
        <v>35</v>
      </c>
      <c r="B5" s="6" t="s">
        <v>71</v>
      </c>
      <c r="C5" s="7">
        <v>100</v>
      </c>
      <c r="E5" s="6"/>
      <c r="F5" s="6"/>
      <c r="G5" s="7"/>
    </row>
    <row r="6" spans="1:7" x14ac:dyDescent="0.25">
      <c r="A6" s="6"/>
      <c r="B6" s="6" t="s">
        <v>72</v>
      </c>
      <c r="C6" s="7">
        <v>10</v>
      </c>
    </row>
    <row r="7" spans="1:7" x14ac:dyDescent="0.25">
      <c r="A7" s="6"/>
      <c r="B7" s="6" t="s">
        <v>73</v>
      </c>
      <c r="C7" s="7">
        <v>5</v>
      </c>
    </row>
    <row r="8" spans="1:7" x14ac:dyDescent="0.25">
      <c r="A8" s="6"/>
      <c r="B8" s="6" t="s">
        <v>74</v>
      </c>
      <c r="C8" s="7">
        <v>20</v>
      </c>
    </row>
    <row r="9" spans="1:7" x14ac:dyDescent="0.25">
      <c r="A9" s="6"/>
      <c r="B9" s="6" t="s">
        <v>75</v>
      </c>
      <c r="C9" s="7">
        <v>25</v>
      </c>
    </row>
    <row r="10" spans="1:7" x14ac:dyDescent="0.25">
      <c r="A10" s="6"/>
      <c r="B10" s="6" t="s">
        <v>76</v>
      </c>
      <c r="C10" s="7">
        <v>30</v>
      </c>
    </row>
    <row r="11" spans="1:7" x14ac:dyDescent="0.25">
      <c r="A11" s="6"/>
      <c r="B11" s="6" t="s">
        <v>77</v>
      </c>
      <c r="C11" s="7">
        <v>10</v>
      </c>
      <c r="E11" s="6" t="s">
        <v>37</v>
      </c>
      <c r="F11" s="8">
        <f>C2+C3+C4</f>
        <v>120</v>
      </c>
    </row>
    <row r="12" spans="1:7" x14ac:dyDescent="0.25">
      <c r="A12" s="6"/>
      <c r="B12" s="6" t="s">
        <v>78</v>
      </c>
      <c r="C12" s="7">
        <v>40</v>
      </c>
      <c r="E12" s="6" t="s">
        <v>38</v>
      </c>
      <c r="F12" s="8">
        <f>C7+C8+C9+C10+C11+C12+C13+C14+C6+C5</f>
        <v>300</v>
      </c>
    </row>
    <row r="13" spans="1:7" x14ac:dyDescent="0.25">
      <c r="A13" s="6" t="s">
        <v>10</v>
      </c>
      <c r="B13" s="6" t="s">
        <v>69</v>
      </c>
      <c r="C13" s="7">
        <v>10</v>
      </c>
      <c r="E13" s="6" t="s">
        <v>39</v>
      </c>
      <c r="F13" s="8">
        <f>C15+C16+C17+C18+C19</f>
        <v>145</v>
      </c>
    </row>
    <row r="14" spans="1:7" x14ac:dyDescent="0.25">
      <c r="A14" s="6"/>
      <c r="B14" s="6" t="s">
        <v>79</v>
      </c>
      <c r="C14" s="7">
        <v>50</v>
      </c>
      <c r="E14" s="6" t="s">
        <v>40</v>
      </c>
      <c r="F14" s="8">
        <f>F11+F12+F13</f>
        <v>565</v>
      </c>
    </row>
    <row r="15" spans="1:7" x14ac:dyDescent="0.25">
      <c r="A15" s="6" t="s">
        <v>36</v>
      </c>
      <c r="B15" s="6" t="s">
        <v>72</v>
      </c>
      <c r="C15" s="7">
        <v>10</v>
      </c>
      <c r="E15" s="6" t="s">
        <v>41</v>
      </c>
      <c r="F15" s="8">
        <f>G2+G3+G4+G5</f>
        <v>0</v>
      </c>
    </row>
    <row r="16" spans="1:7" x14ac:dyDescent="0.25">
      <c r="A16" s="6"/>
      <c r="B16" s="6" t="s">
        <v>80</v>
      </c>
      <c r="C16" s="7">
        <v>20</v>
      </c>
      <c r="E16" s="6" t="s">
        <v>21</v>
      </c>
      <c r="F16" s="8">
        <f>F14-F15</f>
        <v>565</v>
      </c>
    </row>
    <row r="17" spans="1:3" x14ac:dyDescent="0.25">
      <c r="A17" s="6" t="s">
        <v>10</v>
      </c>
      <c r="B17" s="6" t="s">
        <v>69</v>
      </c>
      <c r="C17" s="7">
        <v>10</v>
      </c>
    </row>
    <row r="18" spans="1:3" x14ac:dyDescent="0.25">
      <c r="A18" s="6"/>
      <c r="B18" s="6" t="s">
        <v>70</v>
      </c>
      <c r="C18" s="7">
        <v>100</v>
      </c>
    </row>
    <row r="19" spans="1:3" x14ac:dyDescent="0.25">
      <c r="A19" s="6"/>
      <c r="B19" s="6" t="s">
        <v>81</v>
      </c>
      <c r="C19" s="7">
        <v>5</v>
      </c>
    </row>
    <row r="20" spans="1:3" x14ac:dyDescent="0.25">
      <c r="A20" s="6"/>
      <c r="B20" s="6"/>
      <c r="C20" s="7"/>
    </row>
    <row r="21" spans="1:3" x14ac:dyDescent="0.25">
      <c r="A21" s="6"/>
      <c r="B21" s="6"/>
      <c r="C21" s="7"/>
    </row>
    <row r="22" spans="1:3" x14ac:dyDescent="0.25">
      <c r="A22" s="6"/>
      <c r="B22" s="6"/>
      <c r="C22" s="7"/>
    </row>
    <row r="23" spans="1:3" x14ac:dyDescent="0.25">
      <c r="A23" s="6"/>
      <c r="B23" s="6"/>
      <c r="C23" s="7"/>
    </row>
    <row r="24" spans="1:3" x14ac:dyDescent="0.25">
      <c r="A24" s="6"/>
      <c r="B24" s="6"/>
      <c r="C24" s="7"/>
    </row>
    <row r="25" spans="1:3" x14ac:dyDescent="0.25">
      <c r="A25" s="6"/>
      <c r="B25" s="6"/>
      <c r="C25" s="7"/>
    </row>
    <row r="26" spans="1:3" x14ac:dyDescent="0.25">
      <c r="A26" s="6"/>
      <c r="B26" s="6"/>
      <c r="C26" s="7"/>
    </row>
    <row r="27" spans="1:3" x14ac:dyDescent="0.25">
      <c r="A27" s="6"/>
      <c r="B27" s="6"/>
      <c r="C27" s="7"/>
    </row>
    <row r="28" spans="1:3" x14ac:dyDescent="0.25">
      <c r="A28" s="6"/>
      <c r="B28" s="6"/>
      <c r="C28" s="7"/>
    </row>
    <row r="29" spans="1:3" x14ac:dyDescent="0.25">
      <c r="A29" s="6"/>
      <c r="B29" s="6"/>
      <c r="C29" s="7"/>
    </row>
    <row r="30" spans="1:3" x14ac:dyDescent="0.25">
      <c r="A30" s="6"/>
      <c r="B30" s="6"/>
      <c r="C30" s="7"/>
    </row>
    <row r="31" spans="1:3" x14ac:dyDescent="0.25">
      <c r="A31" s="6"/>
      <c r="B31" s="6"/>
      <c r="C31" s="7"/>
    </row>
    <row r="32" spans="1:3" x14ac:dyDescent="0.25">
      <c r="A32" s="6"/>
      <c r="B32" s="6"/>
      <c r="C32" s="7"/>
    </row>
    <row r="33" spans="1:3" x14ac:dyDescent="0.25">
      <c r="A33" s="6"/>
      <c r="B33" s="6"/>
      <c r="C33" s="7"/>
    </row>
    <row r="34" spans="1:3" x14ac:dyDescent="0.25">
      <c r="A34" s="6"/>
      <c r="B34" s="6"/>
      <c r="C34" s="7"/>
    </row>
    <row r="35" spans="1:3" x14ac:dyDescent="0.25">
      <c r="A35" s="6"/>
      <c r="B35" s="6"/>
      <c r="C35" s="7"/>
    </row>
    <row r="36" spans="1:3" x14ac:dyDescent="0.25">
      <c r="A36" s="6"/>
      <c r="B36" s="6"/>
      <c r="C36" s="7"/>
    </row>
    <row r="37" spans="1:3" x14ac:dyDescent="0.25">
      <c r="A37" s="6"/>
      <c r="B37" s="6"/>
      <c r="C37" s="7"/>
    </row>
    <row r="38" spans="1:3" x14ac:dyDescent="0.25">
      <c r="A38" s="6"/>
      <c r="B38" s="6"/>
      <c r="C38" s="7"/>
    </row>
    <row r="39" spans="1:3" x14ac:dyDescent="0.25">
      <c r="A39" s="6"/>
      <c r="B39" s="6"/>
      <c r="C39" s="7"/>
    </row>
    <row r="40" spans="1:3" x14ac:dyDescent="0.25">
      <c r="A40" s="6"/>
      <c r="B40" s="6"/>
      <c r="C40" s="7"/>
    </row>
    <row r="41" spans="1:3" x14ac:dyDescent="0.25">
      <c r="A41" s="6"/>
      <c r="B41" s="6"/>
      <c r="C41" s="7"/>
    </row>
    <row r="42" spans="1:3" x14ac:dyDescent="0.25">
      <c r="A42" s="6"/>
      <c r="B42" s="6"/>
      <c r="C42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F7A3B-B488-4790-8E5C-78651514E950}">
  <dimension ref="A1:G42"/>
  <sheetViews>
    <sheetView topLeftCell="B1" workbookViewId="0">
      <selection activeCell="B18" sqref="B18"/>
    </sheetView>
  </sheetViews>
  <sheetFormatPr defaultColWidth="19.85546875" defaultRowHeight="15" x14ac:dyDescent="0.25"/>
  <cols>
    <col min="1" max="1" width="23.5703125" bestFit="1" customWidth="1"/>
    <col min="2" max="2" width="31.5703125" customWidth="1"/>
    <col min="3" max="3" width="19.85546875" style="3"/>
    <col min="5" max="5" width="22.85546875" bestFit="1" customWidth="1"/>
    <col min="6" max="6" width="48.5703125" bestFit="1" customWidth="1"/>
    <col min="7" max="7" width="19.85546875" style="3"/>
  </cols>
  <sheetData>
    <row r="1" spans="1:7" x14ac:dyDescent="0.25">
      <c r="A1" s="1" t="s">
        <v>42</v>
      </c>
      <c r="B1" s="1" t="s">
        <v>0</v>
      </c>
      <c r="C1" s="2" t="s">
        <v>1</v>
      </c>
      <c r="E1" s="4" t="s">
        <v>49</v>
      </c>
      <c r="F1" s="4" t="s">
        <v>3</v>
      </c>
      <c r="G1" s="5" t="s">
        <v>1</v>
      </c>
    </row>
    <row r="2" spans="1:7" x14ac:dyDescent="0.25">
      <c r="A2" s="6"/>
      <c r="B2" s="6" t="s">
        <v>9</v>
      </c>
      <c r="C2" s="7">
        <v>10</v>
      </c>
      <c r="E2" s="6"/>
      <c r="F2" s="6" t="s">
        <v>51</v>
      </c>
      <c r="G2" s="7">
        <v>50</v>
      </c>
    </row>
    <row r="3" spans="1:7" x14ac:dyDescent="0.25">
      <c r="A3" s="6"/>
      <c r="B3" s="6" t="s">
        <v>6</v>
      </c>
      <c r="C3" s="7">
        <v>10</v>
      </c>
      <c r="E3" s="6"/>
      <c r="F3" s="6" t="s">
        <v>51</v>
      </c>
      <c r="G3" s="7">
        <v>1092</v>
      </c>
    </row>
    <row r="4" spans="1:7" x14ac:dyDescent="0.25">
      <c r="A4" s="6"/>
      <c r="B4" s="6" t="s">
        <v>82</v>
      </c>
      <c r="C4" s="7">
        <v>100</v>
      </c>
      <c r="E4" s="6"/>
      <c r="F4" s="6" t="s">
        <v>53</v>
      </c>
      <c r="G4" s="7">
        <v>2200</v>
      </c>
    </row>
    <row r="5" spans="1:7" x14ac:dyDescent="0.25">
      <c r="A5" s="6"/>
      <c r="B5" s="6" t="s">
        <v>69</v>
      </c>
      <c r="C5" s="7">
        <v>10</v>
      </c>
      <c r="E5" s="6"/>
      <c r="F5" s="6"/>
      <c r="G5" s="7"/>
    </row>
    <row r="6" spans="1:7" x14ac:dyDescent="0.25">
      <c r="A6" s="6"/>
      <c r="B6" s="6" t="s">
        <v>83</v>
      </c>
      <c r="C6" s="7">
        <v>20</v>
      </c>
    </row>
    <row r="7" spans="1:7" x14ac:dyDescent="0.25">
      <c r="A7" s="6"/>
      <c r="B7" s="6" t="s">
        <v>84</v>
      </c>
      <c r="C7" s="7">
        <v>5</v>
      </c>
    </row>
    <row r="8" spans="1:7" x14ac:dyDescent="0.25">
      <c r="A8" s="6" t="s">
        <v>43</v>
      </c>
      <c r="B8" s="6" t="s">
        <v>73</v>
      </c>
      <c r="C8" s="7">
        <v>5</v>
      </c>
    </row>
    <row r="9" spans="1:7" x14ac:dyDescent="0.25">
      <c r="A9" s="6"/>
      <c r="B9" s="6" t="s">
        <v>72</v>
      </c>
      <c r="C9" s="7">
        <v>10</v>
      </c>
    </row>
    <row r="10" spans="1:7" x14ac:dyDescent="0.25">
      <c r="A10" s="6"/>
      <c r="B10" s="6" t="s">
        <v>69</v>
      </c>
      <c r="C10" s="7">
        <v>10</v>
      </c>
    </row>
    <row r="11" spans="1:7" x14ac:dyDescent="0.25">
      <c r="A11" s="6"/>
      <c r="B11" s="6" t="s">
        <v>85</v>
      </c>
      <c r="C11" s="7">
        <v>100</v>
      </c>
      <c r="E11" s="6" t="s">
        <v>45</v>
      </c>
      <c r="F11" s="8">
        <f>C2+C3+C4+C5+C6+C7</f>
        <v>155</v>
      </c>
    </row>
    <row r="12" spans="1:7" x14ac:dyDescent="0.25">
      <c r="A12" s="6"/>
      <c r="B12" s="6" t="s">
        <v>83</v>
      </c>
      <c r="C12" s="7">
        <v>20</v>
      </c>
      <c r="E12" s="6" t="s">
        <v>46</v>
      </c>
      <c r="F12" s="8">
        <f>C8+C9+C10+C11+C12+C13</f>
        <v>155</v>
      </c>
    </row>
    <row r="13" spans="1:7" x14ac:dyDescent="0.25">
      <c r="A13" s="6"/>
      <c r="B13" s="6" t="s">
        <v>84</v>
      </c>
      <c r="C13" s="7">
        <v>10</v>
      </c>
      <c r="E13" s="6" t="s">
        <v>47</v>
      </c>
      <c r="F13" s="8">
        <f>C15+C16+C17+C18+C14</f>
        <v>150</v>
      </c>
    </row>
    <row r="14" spans="1:7" x14ac:dyDescent="0.25">
      <c r="A14" s="6" t="s">
        <v>44</v>
      </c>
      <c r="B14" s="6" t="s">
        <v>72</v>
      </c>
      <c r="C14" s="7">
        <v>10</v>
      </c>
      <c r="E14" s="6" t="s">
        <v>48</v>
      </c>
      <c r="F14" s="8">
        <f>F11+F12+F13</f>
        <v>460</v>
      </c>
    </row>
    <row r="15" spans="1:7" x14ac:dyDescent="0.25">
      <c r="A15" s="6"/>
      <c r="B15" s="6" t="s">
        <v>86</v>
      </c>
      <c r="C15" s="7">
        <v>100</v>
      </c>
      <c r="E15" s="6" t="s">
        <v>41</v>
      </c>
      <c r="F15" s="8">
        <f>G2+G3+G4+G5</f>
        <v>3342</v>
      </c>
    </row>
    <row r="16" spans="1:7" x14ac:dyDescent="0.25">
      <c r="A16" s="6"/>
      <c r="B16" s="6" t="s">
        <v>87</v>
      </c>
      <c r="C16" s="7">
        <v>10</v>
      </c>
      <c r="E16" s="6" t="s">
        <v>21</v>
      </c>
      <c r="F16" s="8">
        <f>F14-F15</f>
        <v>-2882</v>
      </c>
    </row>
    <row r="17" spans="1:3" x14ac:dyDescent="0.25">
      <c r="A17" s="6"/>
      <c r="B17" s="6" t="s">
        <v>83</v>
      </c>
      <c r="C17" s="7">
        <v>20</v>
      </c>
    </row>
    <row r="18" spans="1:3" x14ac:dyDescent="0.25">
      <c r="A18" s="6"/>
      <c r="B18" s="6" t="s">
        <v>84</v>
      </c>
      <c r="C18" s="7">
        <v>10</v>
      </c>
    </row>
    <row r="19" spans="1:3" x14ac:dyDescent="0.25">
      <c r="A19" s="6"/>
      <c r="B19" s="6"/>
      <c r="C19" s="7"/>
    </row>
    <row r="20" spans="1:3" x14ac:dyDescent="0.25">
      <c r="A20" s="6"/>
      <c r="B20" s="6"/>
      <c r="C20" s="7"/>
    </row>
    <row r="21" spans="1:3" x14ac:dyDescent="0.25">
      <c r="A21" s="6"/>
      <c r="B21" s="6"/>
      <c r="C21" s="7"/>
    </row>
    <row r="22" spans="1:3" x14ac:dyDescent="0.25">
      <c r="A22" s="6"/>
      <c r="B22" s="6"/>
      <c r="C22" s="7"/>
    </row>
    <row r="23" spans="1:3" x14ac:dyDescent="0.25">
      <c r="A23" s="6"/>
      <c r="B23" s="6"/>
      <c r="C23" s="7"/>
    </row>
    <row r="24" spans="1:3" x14ac:dyDescent="0.25">
      <c r="A24" s="6"/>
      <c r="B24" s="6"/>
      <c r="C24" s="7"/>
    </row>
    <row r="25" spans="1:3" x14ac:dyDescent="0.25">
      <c r="A25" s="6"/>
      <c r="B25" s="6"/>
      <c r="C25" s="7"/>
    </row>
    <row r="26" spans="1:3" x14ac:dyDescent="0.25">
      <c r="A26" s="6"/>
      <c r="B26" s="6"/>
      <c r="C26" s="7"/>
    </row>
    <row r="27" spans="1:3" x14ac:dyDescent="0.25">
      <c r="A27" s="6"/>
      <c r="B27" s="6"/>
      <c r="C27" s="7"/>
    </row>
    <row r="28" spans="1:3" x14ac:dyDescent="0.25">
      <c r="A28" s="6"/>
      <c r="B28" s="6"/>
      <c r="C28" s="7"/>
    </row>
    <row r="29" spans="1:3" x14ac:dyDescent="0.25">
      <c r="A29" s="6"/>
      <c r="B29" s="6"/>
      <c r="C29" s="7"/>
    </row>
    <row r="30" spans="1:3" x14ac:dyDescent="0.25">
      <c r="A30" s="6"/>
      <c r="B30" s="6"/>
      <c r="C30" s="7"/>
    </row>
    <row r="31" spans="1:3" x14ac:dyDescent="0.25">
      <c r="A31" s="6"/>
      <c r="B31" s="6"/>
      <c r="C31" s="7"/>
    </row>
    <row r="32" spans="1:3" x14ac:dyDescent="0.25">
      <c r="A32" s="6"/>
      <c r="B32" s="6"/>
      <c r="C32" s="7"/>
    </row>
    <row r="33" spans="1:3" x14ac:dyDescent="0.25">
      <c r="A33" s="6"/>
      <c r="B33" s="6"/>
      <c r="C33" s="7"/>
    </row>
    <row r="34" spans="1:3" x14ac:dyDescent="0.25">
      <c r="A34" s="6"/>
      <c r="B34" s="6"/>
      <c r="C34" s="7"/>
    </row>
    <row r="35" spans="1:3" x14ac:dyDescent="0.25">
      <c r="A35" s="6"/>
      <c r="B35" s="6"/>
      <c r="C35" s="7"/>
    </row>
    <row r="36" spans="1:3" x14ac:dyDescent="0.25">
      <c r="A36" s="6"/>
      <c r="B36" s="6"/>
      <c r="C36" s="7"/>
    </row>
    <row r="37" spans="1:3" x14ac:dyDescent="0.25">
      <c r="A37" s="6"/>
      <c r="B37" s="6"/>
      <c r="C37" s="7"/>
    </row>
    <row r="38" spans="1:3" x14ac:dyDescent="0.25">
      <c r="A38" s="6"/>
      <c r="B38" s="6"/>
      <c r="C38" s="7"/>
    </row>
    <row r="39" spans="1:3" x14ac:dyDescent="0.25">
      <c r="A39" s="6"/>
      <c r="B39" s="6"/>
      <c r="C39" s="7"/>
    </row>
    <row r="40" spans="1:3" x14ac:dyDescent="0.25">
      <c r="A40" s="6"/>
      <c r="B40" s="6"/>
      <c r="C40" s="7"/>
    </row>
    <row r="41" spans="1:3" x14ac:dyDescent="0.25">
      <c r="A41" s="6"/>
      <c r="B41" s="6"/>
      <c r="C41" s="7"/>
    </row>
    <row r="42" spans="1:3" x14ac:dyDescent="0.25">
      <c r="A42" s="6"/>
      <c r="B42" s="6"/>
      <c r="C42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EFCB-F49D-4378-9EC3-2C379B712368}">
  <dimension ref="A1:G42"/>
  <sheetViews>
    <sheetView topLeftCell="B1" workbookViewId="0">
      <selection activeCell="B42" sqref="B42"/>
    </sheetView>
  </sheetViews>
  <sheetFormatPr defaultColWidth="19.85546875" defaultRowHeight="15" x14ac:dyDescent="0.25"/>
  <cols>
    <col min="1" max="1" width="23.5703125" bestFit="1" customWidth="1"/>
    <col min="2" max="2" width="31.5703125" customWidth="1"/>
    <col min="3" max="3" width="19.85546875" style="3"/>
    <col min="5" max="5" width="24.28515625" bestFit="1" customWidth="1"/>
    <col min="6" max="6" width="56.140625" bestFit="1" customWidth="1"/>
    <col min="7" max="7" width="19.85546875" style="3"/>
  </cols>
  <sheetData>
    <row r="1" spans="1:7" x14ac:dyDescent="0.25">
      <c r="A1" s="1" t="s">
        <v>12</v>
      </c>
      <c r="B1" s="1" t="s">
        <v>0</v>
      </c>
      <c r="C1" s="2" t="s">
        <v>1</v>
      </c>
      <c r="E1" s="4" t="s">
        <v>15</v>
      </c>
      <c r="F1" s="4" t="s">
        <v>3</v>
      </c>
      <c r="G1" s="5" t="s">
        <v>1</v>
      </c>
    </row>
    <row r="2" spans="1:7" x14ac:dyDescent="0.25">
      <c r="A2" s="6"/>
      <c r="B2" s="6" t="s">
        <v>2</v>
      </c>
      <c r="C2" s="7">
        <v>100</v>
      </c>
      <c r="E2" s="6"/>
      <c r="F2" s="6" t="s">
        <v>4</v>
      </c>
      <c r="G2" s="7">
        <v>15.44</v>
      </c>
    </row>
    <row r="3" spans="1:7" x14ac:dyDescent="0.25">
      <c r="A3" s="6"/>
      <c r="B3" s="6" t="s">
        <v>5</v>
      </c>
      <c r="C3" s="7">
        <v>50</v>
      </c>
      <c r="E3" s="6"/>
      <c r="F3" s="6" t="s">
        <v>53</v>
      </c>
      <c r="G3" s="7">
        <v>2450</v>
      </c>
    </row>
    <row r="4" spans="1:7" x14ac:dyDescent="0.25">
      <c r="A4" s="6"/>
      <c r="B4" s="6" t="s">
        <v>2</v>
      </c>
      <c r="C4" s="7">
        <v>50</v>
      </c>
      <c r="E4" s="6"/>
      <c r="F4" s="6" t="s">
        <v>11</v>
      </c>
      <c r="G4" s="7">
        <v>4500</v>
      </c>
    </row>
    <row r="5" spans="1:7" x14ac:dyDescent="0.25">
      <c r="A5" s="6" t="s">
        <v>10</v>
      </c>
      <c r="B5" s="6" t="s">
        <v>6</v>
      </c>
      <c r="C5" s="7">
        <v>15</v>
      </c>
      <c r="E5" s="6"/>
      <c r="F5" s="6" t="s">
        <v>4</v>
      </c>
      <c r="G5" s="7">
        <v>20.3</v>
      </c>
    </row>
    <row r="6" spans="1:7" x14ac:dyDescent="0.25">
      <c r="A6" s="6"/>
      <c r="B6" s="6"/>
      <c r="C6" s="7"/>
    </row>
    <row r="7" spans="1:7" x14ac:dyDescent="0.25">
      <c r="A7" s="6" t="s">
        <v>13</v>
      </c>
      <c r="B7" s="6" t="s">
        <v>7</v>
      </c>
      <c r="C7" s="7">
        <v>25</v>
      </c>
    </row>
    <row r="8" spans="1:7" x14ac:dyDescent="0.25">
      <c r="A8" s="6"/>
      <c r="B8" s="6" t="s">
        <v>54</v>
      </c>
      <c r="C8" s="7">
        <v>2733</v>
      </c>
    </row>
    <row r="9" spans="1:7" x14ac:dyDescent="0.25">
      <c r="A9" s="6"/>
      <c r="B9" s="6" t="s">
        <v>8</v>
      </c>
      <c r="C9" s="7">
        <v>15</v>
      </c>
    </row>
    <row r="10" spans="1:7" x14ac:dyDescent="0.25">
      <c r="A10" s="6"/>
      <c r="B10" s="6" t="s">
        <v>73</v>
      </c>
      <c r="C10" s="7">
        <v>10</v>
      </c>
    </row>
    <row r="11" spans="1:7" x14ac:dyDescent="0.25">
      <c r="A11" s="6"/>
      <c r="B11" s="6" t="s">
        <v>88</v>
      </c>
      <c r="C11" s="7">
        <v>20</v>
      </c>
    </row>
    <row r="12" spans="1:7" x14ac:dyDescent="0.25">
      <c r="A12" s="6"/>
      <c r="B12" s="6" t="s">
        <v>89</v>
      </c>
      <c r="C12" s="7">
        <v>100</v>
      </c>
      <c r="E12" s="6" t="s">
        <v>16</v>
      </c>
      <c r="F12" s="9">
        <v>265</v>
      </c>
    </row>
    <row r="13" spans="1:7" x14ac:dyDescent="0.25">
      <c r="A13" s="6"/>
      <c r="B13" s="6" t="s">
        <v>90</v>
      </c>
      <c r="C13" s="7">
        <v>15</v>
      </c>
      <c r="E13" s="6" t="s">
        <v>17</v>
      </c>
      <c r="F13" s="9">
        <v>3523</v>
      </c>
    </row>
    <row r="14" spans="1:7" x14ac:dyDescent="0.25">
      <c r="A14" s="6"/>
      <c r="B14" s="6" t="s">
        <v>91</v>
      </c>
      <c r="C14" s="7">
        <v>50</v>
      </c>
      <c r="E14" s="6" t="s">
        <v>18</v>
      </c>
      <c r="F14" s="9">
        <v>2793.25</v>
      </c>
    </row>
    <row r="15" spans="1:7" x14ac:dyDescent="0.25">
      <c r="A15" s="6"/>
      <c r="B15" s="6" t="s">
        <v>92</v>
      </c>
      <c r="C15" s="7">
        <v>25</v>
      </c>
      <c r="E15" s="6" t="s">
        <v>19</v>
      </c>
      <c r="F15" s="9">
        <v>6581.25</v>
      </c>
    </row>
    <row r="16" spans="1:7" x14ac:dyDescent="0.25">
      <c r="A16" s="6" t="s">
        <v>10</v>
      </c>
      <c r="B16" s="6" t="s">
        <v>72</v>
      </c>
      <c r="C16" s="7">
        <v>15</v>
      </c>
      <c r="E16" s="6" t="s">
        <v>20</v>
      </c>
      <c r="F16" s="8">
        <f>G2+G3+G4+G5</f>
        <v>6985.7400000000007</v>
      </c>
    </row>
    <row r="17" spans="1:6" x14ac:dyDescent="0.25">
      <c r="A17" s="6" t="s">
        <v>10</v>
      </c>
      <c r="B17" s="6" t="s">
        <v>93</v>
      </c>
      <c r="C17" s="7">
        <v>15</v>
      </c>
      <c r="E17" s="1" t="s">
        <v>55</v>
      </c>
      <c r="F17" s="10">
        <v>1721.26</v>
      </c>
    </row>
    <row r="18" spans="1:6" x14ac:dyDescent="0.25">
      <c r="A18" s="6"/>
      <c r="B18" s="6" t="s">
        <v>94</v>
      </c>
      <c r="C18" s="7">
        <v>100</v>
      </c>
    </row>
    <row r="19" spans="1:6" x14ac:dyDescent="0.25">
      <c r="A19" s="6"/>
      <c r="B19" s="6" t="s">
        <v>95</v>
      </c>
      <c r="C19" s="7">
        <v>250</v>
      </c>
    </row>
    <row r="20" spans="1:6" x14ac:dyDescent="0.25">
      <c r="A20" s="6"/>
      <c r="B20" s="6" t="s">
        <v>96</v>
      </c>
      <c r="C20" s="7">
        <v>10</v>
      </c>
    </row>
    <row r="21" spans="1:6" x14ac:dyDescent="0.25">
      <c r="A21" s="6"/>
      <c r="B21" s="6" t="s">
        <v>79</v>
      </c>
      <c r="C21" s="7">
        <v>50</v>
      </c>
    </row>
    <row r="22" spans="1:6" x14ac:dyDescent="0.25">
      <c r="A22" s="6"/>
      <c r="B22" s="6" t="s">
        <v>97</v>
      </c>
      <c r="C22" s="7">
        <v>50</v>
      </c>
    </row>
    <row r="23" spans="1:6" x14ac:dyDescent="0.25">
      <c r="A23" s="6"/>
      <c r="B23" s="6" t="s">
        <v>98</v>
      </c>
      <c r="C23" s="7">
        <v>45</v>
      </c>
    </row>
    <row r="24" spans="1:6" x14ac:dyDescent="0.25">
      <c r="A24" s="6" t="s">
        <v>14</v>
      </c>
      <c r="B24" s="6"/>
      <c r="C24" s="7"/>
    </row>
    <row r="25" spans="1:6" x14ac:dyDescent="0.25">
      <c r="A25" s="6"/>
      <c r="B25" s="6" t="s">
        <v>99</v>
      </c>
      <c r="C25" s="7">
        <v>50</v>
      </c>
    </row>
    <row r="26" spans="1:6" x14ac:dyDescent="0.25">
      <c r="A26" s="6"/>
      <c r="B26" s="6" t="s">
        <v>100</v>
      </c>
      <c r="C26" s="7">
        <v>50</v>
      </c>
    </row>
    <row r="27" spans="1:6" x14ac:dyDescent="0.25">
      <c r="A27" s="6"/>
      <c r="B27" s="6" t="s">
        <v>101</v>
      </c>
      <c r="C27" s="7">
        <v>500</v>
      </c>
    </row>
    <row r="28" spans="1:6" x14ac:dyDescent="0.25">
      <c r="A28" s="6"/>
      <c r="B28" s="6" t="s">
        <v>84</v>
      </c>
      <c r="C28" s="7">
        <v>10</v>
      </c>
    </row>
    <row r="29" spans="1:6" x14ac:dyDescent="0.25">
      <c r="A29" s="6"/>
      <c r="B29" s="6" t="s">
        <v>102</v>
      </c>
      <c r="C29" s="7">
        <v>15</v>
      </c>
    </row>
    <row r="30" spans="1:6" x14ac:dyDescent="0.25">
      <c r="A30" s="6"/>
      <c r="B30" s="6" t="s">
        <v>103</v>
      </c>
      <c r="C30" s="7">
        <v>112</v>
      </c>
    </row>
    <row r="31" spans="1:6" x14ac:dyDescent="0.25">
      <c r="A31" s="6"/>
      <c r="B31" s="6" t="s">
        <v>70</v>
      </c>
      <c r="C31" s="7">
        <v>100</v>
      </c>
    </row>
    <row r="32" spans="1:6" x14ac:dyDescent="0.25">
      <c r="A32" s="6"/>
      <c r="B32" s="6" t="s">
        <v>104</v>
      </c>
      <c r="C32" s="7">
        <v>25</v>
      </c>
    </row>
    <row r="33" spans="1:3" x14ac:dyDescent="0.25">
      <c r="A33" s="6"/>
      <c r="B33" s="6" t="s">
        <v>105</v>
      </c>
      <c r="C33" s="7">
        <v>50</v>
      </c>
    </row>
    <row r="34" spans="1:3" x14ac:dyDescent="0.25">
      <c r="A34" s="6"/>
      <c r="B34" s="6" t="s">
        <v>106</v>
      </c>
      <c r="C34" s="7">
        <v>50</v>
      </c>
    </row>
    <row r="35" spans="1:3" x14ac:dyDescent="0.25">
      <c r="A35" s="6"/>
      <c r="B35" s="6" t="s">
        <v>107</v>
      </c>
      <c r="C35" s="7">
        <v>45</v>
      </c>
    </row>
    <row r="36" spans="1:3" x14ac:dyDescent="0.25">
      <c r="A36" s="6" t="s">
        <v>10</v>
      </c>
      <c r="B36" s="6" t="s">
        <v>72</v>
      </c>
      <c r="C36" s="7">
        <v>15</v>
      </c>
    </row>
    <row r="37" spans="1:3" x14ac:dyDescent="0.25">
      <c r="A37" s="6" t="s">
        <v>10</v>
      </c>
      <c r="B37" s="6" t="s">
        <v>93</v>
      </c>
      <c r="C37" s="7">
        <v>15</v>
      </c>
    </row>
    <row r="38" spans="1:3" x14ac:dyDescent="0.25">
      <c r="A38" s="6"/>
      <c r="B38" s="6" t="s">
        <v>83</v>
      </c>
      <c r="C38" s="7">
        <v>20</v>
      </c>
    </row>
    <row r="39" spans="1:3" x14ac:dyDescent="0.25">
      <c r="A39" s="6"/>
      <c r="B39" s="6" t="s">
        <v>108</v>
      </c>
      <c r="C39" s="7">
        <v>25</v>
      </c>
    </row>
    <row r="40" spans="1:3" x14ac:dyDescent="0.25">
      <c r="A40" s="6"/>
      <c r="B40" s="6" t="s">
        <v>70</v>
      </c>
      <c r="C40" s="7">
        <v>1000</v>
      </c>
    </row>
    <row r="41" spans="1:3" x14ac:dyDescent="0.25">
      <c r="A41" s="6"/>
      <c r="B41" s="6" t="s">
        <v>109</v>
      </c>
      <c r="C41" s="7">
        <v>10</v>
      </c>
    </row>
    <row r="42" spans="1:3" x14ac:dyDescent="0.25">
      <c r="A42" s="6"/>
      <c r="B42" s="6" t="s">
        <v>110</v>
      </c>
      <c r="C42" s="7">
        <v>250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52053-DE9F-46A4-8B38-F1B9E97D479C}">
  <dimension ref="A1:B15"/>
  <sheetViews>
    <sheetView tabSelected="1" topLeftCell="A4" workbookViewId="0">
      <selection activeCell="H10" sqref="H10"/>
    </sheetView>
  </sheetViews>
  <sheetFormatPr defaultRowHeight="15" x14ac:dyDescent="0.25"/>
  <cols>
    <col min="1" max="1" width="30.140625" bestFit="1" customWidth="1"/>
    <col min="2" max="2" width="11.28515625" bestFit="1" customWidth="1"/>
  </cols>
  <sheetData>
    <row r="1" spans="1:2" x14ac:dyDescent="0.25">
      <c r="A1" s="11" t="s">
        <v>56</v>
      </c>
    </row>
    <row r="3" spans="1:2" x14ac:dyDescent="0.25">
      <c r="A3" s="12" t="s">
        <v>57</v>
      </c>
      <c r="B3" s="13">
        <f>'Q1'!F15</f>
        <v>235</v>
      </c>
    </row>
    <row r="4" spans="1:2" x14ac:dyDescent="0.25">
      <c r="A4" s="12" t="s">
        <v>58</v>
      </c>
      <c r="B4" s="13">
        <f>'Q2 '!F14</f>
        <v>565</v>
      </c>
    </row>
    <row r="5" spans="1:2" x14ac:dyDescent="0.25">
      <c r="A5" s="12" t="s">
        <v>59</v>
      </c>
      <c r="B5" s="13">
        <f>'Q3'!F14</f>
        <v>460</v>
      </c>
    </row>
    <row r="6" spans="1:2" x14ac:dyDescent="0.25">
      <c r="A6" s="12" t="s">
        <v>60</v>
      </c>
      <c r="B6" s="13">
        <f>'Q4'!F15</f>
        <v>6581.25</v>
      </c>
    </row>
    <row r="7" spans="1:2" x14ac:dyDescent="0.25">
      <c r="A7" s="12" t="s">
        <v>61</v>
      </c>
      <c r="B7" s="13">
        <f>SUM(B3:B6)</f>
        <v>7841.25</v>
      </c>
    </row>
    <row r="8" spans="1:2" x14ac:dyDescent="0.25">
      <c r="B8" s="15"/>
    </row>
    <row r="9" spans="1:2" x14ac:dyDescent="0.25">
      <c r="A9" s="4" t="s">
        <v>62</v>
      </c>
      <c r="B9" s="14">
        <f>'Q1'!F16</f>
        <v>370</v>
      </c>
    </row>
    <row r="10" spans="1:2" x14ac:dyDescent="0.25">
      <c r="A10" s="4" t="s">
        <v>63</v>
      </c>
      <c r="B10" s="14">
        <f>'Q2 '!F15</f>
        <v>0</v>
      </c>
    </row>
    <row r="11" spans="1:2" x14ac:dyDescent="0.25">
      <c r="A11" s="4" t="s">
        <v>64</v>
      </c>
      <c r="B11" s="14">
        <f>'Q3'!F15</f>
        <v>3342</v>
      </c>
    </row>
    <row r="12" spans="1:2" x14ac:dyDescent="0.25">
      <c r="A12" s="4" t="s">
        <v>65</v>
      </c>
      <c r="B12" s="14">
        <f>'Q4'!F16</f>
        <v>6985.7400000000007</v>
      </c>
    </row>
    <row r="13" spans="1:2" x14ac:dyDescent="0.25">
      <c r="A13" s="4" t="s">
        <v>66</v>
      </c>
      <c r="B13" s="14">
        <f>B9+B10+B11+B12</f>
        <v>10697.740000000002</v>
      </c>
    </row>
    <row r="15" spans="1:2" x14ac:dyDescent="0.25">
      <c r="A15" s="4" t="s">
        <v>67</v>
      </c>
      <c r="B15" s="14">
        <f>B7-B13</f>
        <v>-2856.4900000000016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Q1</vt:lpstr>
      <vt:lpstr>Q2 </vt:lpstr>
      <vt:lpstr>Q3</vt:lpstr>
      <vt:lpstr>Q4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farhan sheeqow</dc:creator>
  <cp:lastModifiedBy>Westerkamp, R.</cp:lastModifiedBy>
  <dcterms:created xsi:type="dcterms:W3CDTF">2021-01-16T12:20:42Z</dcterms:created>
  <dcterms:modified xsi:type="dcterms:W3CDTF">2022-01-07T09:05:26Z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59928c-a1b6-4091-8e58-718ce79b9c47_Enabled">
    <vt:lpwstr>true</vt:lpwstr>
  </property>
  <property fmtid="{D5CDD505-2E9C-101B-9397-08002B2CF9AE}" pid="3" name="MSIP_Label_d759928c-a1b6-4091-8e58-718ce79b9c47_SetDate">
    <vt:lpwstr>2022-01-05T09:41:33Z</vt:lpwstr>
  </property>
  <property fmtid="{D5CDD505-2E9C-101B-9397-08002B2CF9AE}" pid="4" name="MSIP_Label_d759928c-a1b6-4091-8e58-718ce79b9c47_Method">
    <vt:lpwstr>Privileged</vt:lpwstr>
  </property>
  <property fmtid="{D5CDD505-2E9C-101B-9397-08002B2CF9AE}" pid="5" name="MSIP_Label_d759928c-a1b6-4091-8e58-718ce79b9c47_Name">
    <vt:lpwstr>d759928c-a1b6-4091-8e58-718ce79b9c47</vt:lpwstr>
  </property>
  <property fmtid="{D5CDD505-2E9C-101B-9397-08002B2CF9AE}" pid="6" name="MSIP_Label_d759928c-a1b6-4091-8e58-718ce79b9c47_SiteId">
    <vt:lpwstr>3a15904d-3fd9-4256-a753-beb05cdf0c6d</vt:lpwstr>
  </property>
  <property fmtid="{D5CDD505-2E9C-101B-9397-08002B2CF9AE}" pid="7" name="MSIP_Label_d759928c-a1b6-4091-8e58-718ce79b9c47_ActionId">
    <vt:lpwstr>b3f0f340-8a31-403c-9f13-5a26a23066ef</vt:lpwstr>
  </property>
  <property fmtid="{D5CDD505-2E9C-101B-9397-08002B2CF9AE}" pid="8" name="MSIP_Label_d759928c-a1b6-4091-8e58-718ce79b9c47_ContentBits">
    <vt:lpwstr>0</vt:lpwstr>
  </property>
</Properties>
</file>